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betran.iacs\Desktop\Temporal en el escritorio\"/>
    </mc:Choice>
  </mc:AlternateContent>
  <bookViews>
    <workbookView xWindow="0" yWindow="0" windowWidth="28800" windowHeight="12600"/>
  </bookViews>
  <sheets>
    <sheet name="Gastos 202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5" i="1" l="1"/>
  <c r="G93" i="1" l="1"/>
  <c r="G94" i="1"/>
  <c r="G91" i="1"/>
  <c r="G84" i="1"/>
  <c r="G63" i="1"/>
  <c r="G56" i="1"/>
  <c r="G58" i="1"/>
  <c r="G52" i="1"/>
  <c r="G46" i="1"/>
  <c r="G42" i="1"/>
  <c r="G38" i="1"/>
  <c r="G36" i="1"/>
  <c r="G34" i="1"/>
  <c r="G31" i="1"/>
  <c r="G24" i="1"/>
  <c r="G20" i="1"/>
  <c r="G27" i="1"/>
  <c r="G13" i="1"/>
  <c r="G16" i="1"/>
  <c r="G53" i="1" l="1"/>
  <c r="G59" i="1"/>
  <c r="G39" i="1"/>
  <c r="G17" i="1"/>
  <c r="G28" i="1"/>
</calcChain>
</file>

<file path=xl/sharedStrings.xml><?xml version="1.0" encoding="utf-8"?>
<sst xmlns="http://schemas.openxmlformats.org/spreadsheetml/2006/main" count="361" uniqueCount="93">
  <si>
    <t/>
  </si>
  <si>
    <t>Crédito Inicial</t>
  </si>
  <si>
    <t>Financiación</t>
  </si>
  <si>
    <t>Capítulo</t>
  </si>
  <si>
    <t>Subconcepto</t>
  </si>
  <si>
    <t>EUR</t>
  </si>
  <si>
    <t>1</t>
  </si>
  <si>
    <t>Gastos de Personal</t>
  </si>
  <si>
    <t>131000</t>
  </si>
  <si>
    <t>Salario base de Personal Laboral Eventual</t>
  </si>
  <si>
    <t>160000</t>
  </si>
  <si>
    <t>Seguridad social</t>
  </si>
  <si>
    <t>Resultado</t>
  </si>
  <si>
    <t>2</t>
  </si>
  <si>
    <t>Gastos en Bienes Corrientes y Servicios</t>
  </si>
  <si>
    <t>220000</t>
  </si>
  <si>
    <t>Ordinario no inventariable</t>
  </si>
  <si>
    <t>226009</t>
  </si>
  <si>
    <t>Otros gastos diversos</t>
  </si>
  <si>
    <t>227009</t>
  </si>
  <si>
    <t>Otros trabajos realizados por otras empresas</t>
  </si>
  <si>
    <t>6</t>
  </si>
  <si>
    <t>Inversiones Reales</t>
  </si>
  <si>
    <t>606000</t>
  </si>
  <si>
    <t>Equipos para procesos de información</t>
  </si>
  <si>
    <t>221009</t>
  </si>
  <si>
    <t>Otros suministros</t>
  </si>
  <si>
    <t>227006</t>
  </si>
  <si>
    <t>Estudios y trabajos técnicos</t>
  </si>
  <si>
    <t>603000</t>
  </si>
  <si>
    <t>Maquinaria, instalación y utillaje</t>
  </si>
  <si>
    <t>251000</t>
  </si>
  <si>
    <t>Realización de cursos de formación interna</t>
  </si>
  <si>
    <t>609000</t>
  </si>
  <si>
    <t>Inmovilizado Inmaterial</t>
  </si>
  <si>
    <t>213000</t>
  </si>
  <si>
    <t>Rep. y conserv. maquinaria,instalaciones,utillaje</t>
  </si>
  <si>
    <t>4</t>
  </si>
  <si>
    <t>Transferencias Corrientes</t>
  </si>
  <si>
    <t>410015</t>
  </si>
  <si>
    <t>Transf. SALUD (Invest,Form. y Transf Conocimiento)</t>
  </si>
  <si>
    <t>440139</t>
  </si>
  <si>
    <t>Instituto de Investigación Sanitaria de Aragón</t>
  </si>
  <si>
    <t>130000</t>
  </si>
  <si>
    <t>Salario base de Personal Laboral Fijo</t>
  </si>
  <si>
    <t>203000</t>
  </si>
  <si>
    <t>Arrendamientos maquinaria, instalación y utillaje</t>
  </si>
  <si>
    <t>212000</t>
  </si>
  <si>
    <t>Rep. y conservación edificios y otras construcc.</t>
  </si>
  <si>
    <t>Mobiliario y enseres</t>
  </si>
  <si>
    <t>220004</t>
  </si>
  <si>
    <t>Material informático</t>
  </si>
  <si>
    <t>220009</t>
  </si>
  <si>
    <t>Otro material de oficina</t>
  </si>
  <si>
    <t>221000</t>
  </si>
  <si>
    <t>Energía eléctrica</t>
  </si>
  <si>
    <t>221001</t>
  </si>
  <si>
    <t>Agua</t>
  </si>
  <si>
    <t>221002</t>
  </si>
  <si>
    <t>Gas</t>
  </si>
  <si>
    <t>221012</t>
  </si>
  <si>
    <t>Material de laboratorio</t>
  </si>
  <si>
    <t>224003</t>
  </si>
  <si>
    <t>Otros riesgos</t>
  </si>
  <si>
    <t>227000</t>
  </si>
  <si>
    <t>Limpieza y aseo</t>
  </si>
  <si>
    <t>227001</t>
  </si>
  <si>
    <t>Seguridad</t>
  </si>
  <si>
    <t>230000</t>
  </si>
  <si>
    <t>Dietas</t>
  </si>
  <si>
    <t>231000</t>
  </si>
  <si>
    <t>Locomoción</t>
  </si>
  <si>
    <t>440192</t>
  </si>
  <si>
    <t>Cátedra IACS Nuev. formas gestión i+i Contratación</t>
  </si>
  <si>
    <t>9</t>
  </si>
  <si>
    <t>Pasivos Financieros</t>
  </si>
  <si>
    <t>910000</t>
  </si>
  <si>
    <t>Canc. préstamos l/plazo con Entidades de Crédito</t>
  </si>
  <si>
    <t>Resultado total</t>
  </si>
  <si>
    <t>19090 UNION EUROPEA</t>
  </si>
  <si>
    <t>39053 ADMINISTRACION GENERAL DEL ESTADO</t>
  </si>
  <si>
    <t>55002 SERVICIO ARAGONES DE SALUD</t>
  </si>
  <si>
    <t>72009 PROMOTORES PRIVADOS</t>
  </si>
  <si>
    <t>91001 FONDOS PROPIOS COOFINANCIADORES</t>
  </si>
  <si>
    <t>91002 FONDOS PROPIOS</t>
  </si>
  <si>
    <t>PRESUPUESTO INICIAL. GASTOS 2021.</t>
  </si>
  <si>
    <t>440142</t>
  </si>
  <si>
    <t>Colaboraciones invest. biomédica y transf resultad</t>
  </si>
  <si>
    <t>162000</t>
  </si>
  <si>
    <t>Formación y perfeccionamiento de Personal Laboral</t>
  </si>
  <si>
    <t>221015</t>
  </si>
  <si>
    <t>Material reactivo</t>
  </si>
  <si>
    <t>605000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</si>
</sst>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40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rgb="FF85F36B"/>
        <bgColor indexed="64"/>
      </patternFill>
    </fill>
    <fill>
      <patternFill patternType="solid">
        <fgColor rgb="FFFFF2CC"/>
        <bgColor indexed="64"/>
      </patternFill>
    </fill>
  </fills>
  <borders count="2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auto="1"/>
      </top>
      <bottom/>
      <diagonal/>
    </border>
    <border>
      <left style="thin">
        <color indexed="18"/>
      </left>
      <right style="thin">
        <color indexed="18"/>
      </right>
      <top/>
      <bottom/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</borders>
  <cellStyleXfs count="7">
    <xf numFmtId="0" fontId="0" fillId="0" borderId="0"/>
    <xf numFmtId="4" fontId="1" fillId="2" borderId="1" applyNumberFormat="0" applyProtection="0">
      <alignment horizontal="left" vertical="center" indent="1"/>
    </xf>
    <xf numFmtId="4" fontId="1" fillId="2" borderId="1" applyNumberFormat="0" applyProtection="0">
      <alignment horizontal="left" vertical="center" indent="1"/>
    </xf>
    <xf numFmtId="4" fontId="1" fillId="3" borderId="1" applyNumberFormat="0" applyProtection="0">
      <alignment horizontal="right" vertical="center"/>
    </xf>
    <xf numFmtId="4" fontId="1" fillId="0" borderId="1" applyNumberFormat="0" applyProtection="0">
      <alignment horizontal="right" vertical="center"/>
    </xf>
    <xf numFmtId="4" fontId="1" fillId="4" borderId="1" applyNumberFormat="0" applyProtection="0">
      <alignment horizontal="left" vertical="center" indent="1"/>
    </xf>
    <xf numFmtId="4" fontId="1" fillId="5" borderId="1" applyNumberFormat="0" applyProtection="0">
      <alignment vertical="center"/>
    </xf>
  </cellStyleXfs>
  <cellXfs count="26">
    <xf numFmtId="0" fontId="0" fillId="0" borderId="0" xfId="0"/>
    <xf numFmtId="0" fontId="1" fillId="2" borderId="1" xfId="2" quotePrefix="1" applyNumberFormat="1">
      <alignment horizontal="left" vertical="center" indent="1"/>
    </xf>
    <xf numFmtId="4" fontId="1" fillId="0" borderId="1" xfId="4" applyNumberFormat="1">
      <alignment horizontal="right" vertical="center"/>
    </xf>
    <xf numFmtId="0" fontId="1" fillId="4" borderId="1" xfId="5" quotePrefix="1" applyNumberFormat="1">
      <alignment horizontal="left" vertical="center" indent="1"/>
    </xf>
    <xf numFmtId="4" fontId="1" fillId="5" borderId="1" xfId="6" applyNumberFormat="1">
      <alignment vertical="center"/>
    </xf>
    <xf numFmtId="3" fontId="1" fillId="0" borderId="1" xfId="4" applyNumberFormat="1">
      <alignment horizontal="right" vertical="center"/>
    </xf>
    <xf numFmtId="0" fontId="2" fillId="0" borderId="0" xfId="0" applyNumberFormat="1" applyFont="1" applyFill="1" applyBorder="1" applyAlignment="1" applyProtection="1"/>
    <xf numFmtId="0" fontId="4" fillId="7" borderId="8" xfId="0" quotePrefix="1" applyNumberFormat="1" applyFont="1" applyFill="1" applyBorder="1" applyAlignment="1" applyProtection="1">
      <alignment horizontal="center" vertical="center"/>
    </xf>
    <xf numFmtId="0" fontId="1" fillId="2" borderId="20" xfId="2" quotePrefix="1" applyNumberFormat="1" applyBorder="1" applyAlignment="1">
      <alignment horizontal="center" vertical="center" wrapText="1"/>
    </xf>
    <xf numFmtId="0" fontId="1" fillId="2" borderId="18" xfId="2" quotePrefix="1" applyNumberFormat="1" applyBorder="1" applyAlignment="1">
      <alignment horizontal="center" vertical="center" wrapText="1"/>
    </xf>
    <xf numFmtId="0" fontId="1" fillId="2" borderId="19" xfId="2" quotePrefix="1" applyNumberFormat="1" applyBorder="1" applyAlignment="1">
      <alignment horizontal="center" vertical="center" wrapText="1"/>
    </xf>
    <xf numFmtId="0" fontId="3" fillId="6" borderId="2" xfId="0" applyNumberFormat="1" applyFont="1" applyFill="1" applyBorder="1" applyAlignment="1" applyProtection="1">
      <alignment horizontal="center" vertical="center" wrapText="1"/>
    </xf>
    <xf numFmtId="0" fontId="3" fillId="6" borderId="6" xfId="0" applyNumberFormat="1" applyFont="1" applyFill="1" applyBorder="1" applyAlignment="1" applyProtection="1">
      <alignment horizontal="center" vertical="center" wrapText="1"/>
    </xf>
    <xf numFmtId="0" fontId="3" fillId="6" borderId="3" xfId="0" applyNumberFormat="1" applyFont="1" applyFill="1" applyBorder="1" applyAlignment="1" applyProtection="1">
      <alignment horizontal="center" vertical="center" wrapText="1"/>
    </xf>
    <xf numFmtId="0" fontId="3" fillId="6" borderId="4" xfId="0" applyNumberFormat="1" applyFont="1" applyFill="1" applyBorder="1" applyAlignment="1" applyProtection="1">
      <alignment horizontal="center" vertical="center" wrapText="1"/>
    </xf>
    <xf numFmtId="0" fontId="3" fillId="6" borderId="7" xfId="0" applyNumberFormat="1" applyFont="1" applyFill="1" applyBorder="1" applyAlignment="1" applyProtection="1">
      <alignment horizontal="center" vertical="center" wrapText="1"/>
    </xf>
    <xf numFmtId="0" fontId="3" fillId="6" borderId="5" xfId="0" applyNumberFormat="1" applyFont="1" applyFill="1" applyBorder="1" applyAlignment="1" applyProtection="1">
      <alignment horizontal="center" vertical="center" wrapText="1"/>
    </xf>
    <xf numFmtId="0" fontId="4" fillId="7" borderId="10" xfId="0" quotePrefix="1" applyNumberFormat="1" applyFont="1" applyFill="1" applyBorder="1" applyAlignment="1" applyProtection="1">
      <alignment horizontal="center" vertical="center" wrapText="1"/>
    </xf>
    <xf numFmtId="0" fontId="4" fillId="7" borderId="11" xfId="0" quotePrefix="1" applyNumberFormat="1" applyFont="1" applyFill="1" applyBorder="1" applyAlignment="1" applyProtection="1">
      <alignment horizontal="center" vertical="center" wrapText="1"/>
    </xf>
    <xf numFmtId="0" fontId="4" fillId="7" borderId="9" xfId="0" quotePrefix="1" applyNumberFormat="1" applyFont="1" applyFill="1" applyBorder="1" applyAlignment="1" applyProtection="1">
      <alignment horizontal="center" vertical="center"/>
    </xf>
    <xf numFmtId="0" fontId="4" fillId="7" borderId="12" xfId="0" quotePrefix="1" applyNumberFormat="1" applyFont="1" applyFill="1" applyBorder="1" applyAlignment="1" applyProtection="1">
      <alignment horizontal="center" vertical="center"/>
    </xf>
    <xf numFmtId="0" fontId="4" fillId="7" borderId="13" xfId="0" quotePrefix="1" applyNumberFormat="1" applyFont="1" applyFill="1" applyBorder="1" applyAlignment="1" applyProtection="1">
      <alignment horizontal="center" vertical="center"/>
    </xf>
    <xf numFmtId="0" fontId="4" fillId="7" borderId="14" xfId="0" quotePrefix="1" applyNumberFormat="1" applyFont="1" applyFill="1" applyBorder="1" applyAlignment="1" applyProtection="1">
      <alignment horizontal="center" vertical="center"/>
    </xf>
    <xf numFmtId="0" fontId="4" fillId="7" borderId="15" xfId="0" quotePrefix="1" applyNumberFormat="1" applyFont="1" applyFill="1" applyBorder="1" applyAlignment="1" applyProtection="1">
      <alignment horizontal="center" vertical="center"/>
    </xf>
    <xf numFmtId="0" fontId="4" fillId="7" borderId="16" xfId="0" quotePrefix="1" applyNumberFormat="1" applyFont="1" applyFill="1" applyBorder="1" applyAlignment="1" applyProtection="1">
      <alignment horizontal="center" vertical="center"/>
    </xf>
    <xf numFmtId="0" fontId="1" fillId="2" borderId="17" xfId="2" quotePrefix="1" applyNumberFormat="1" applyBorder="1" applyAlignment="1">
      <alignment horizontal="center" vertical="center" wrapText="1"/>
    </xf>
  </cellXfs>
  <cellStyles count="7">
    <cellStyle name="Normal" xfId="0" builtinId="0"/>
    <cellStyle name="SAPBEXaggData" xfId="6"/>
    <cellStyle name="SAPBEXaggItem" xfId="5"/>
    <cellStyle name="SAPBEXchaText" xfId="1"/>
    <cellStyle name="SAPBEXformats" xfId="3"/>
    <cellStyle name="SAPBEXstdData" xfId="4"/>
    <cellStyle name="SAPBEXstdItem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4</xdr:row>
      <xdr:rowOff>9525</xdr:rowOff>
    </xdr:from>
    <xdr:ext cx="47625" cy="47625"/>
    <xdr:pic macro="[1]!DesignIconClicked">
      <xdr:nvPicPr>
        <xdr:cNvPr id="2" name="BExMO7VFCN4EL59982UR4AJ25JNJ" descr="XX6TINEJADZGKR0CTM7ZRT0RA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" y="15716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4</xdr:row>
      <xdr:rowOff>85725</xdr:rowOff>
    </xdr:from>
    <xdr:ext cx="47625" cy="47625"/>
    <xdr:pic macro="[1]!DesignIconClicked">
      <xdr:nvPicPr>
        <xdr:cNvPr id="3" name="BExU3EX5JJCXCII4YKUJBFBGIJR2" descr="OF5ZI9PI5WH36VPANJ2DYLNMI" hidden="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1050" y="16478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19050</xdr:colOff>
      <xdr:row>4</xdr:row>
      <xdr:rowOff>9525</xdr:rowOff>
    </xdr:from>
    <xdr:ext cx="47625" cy="47625"/>
    <xdr:pic macro="[1]!DesignIconClicked">
      <xdr:nvPicPr>
        <xdr:cNvPr id="4" name="BEx1KD7H6UB1VYCJ7O61P562EIUY" descr="IQGV9140X0K0UPBL8OGU3I44J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09725" y="15716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19050</xdr:colOff>
      <xdr:row>4</xdr:row>
      <xdr:rowOff>85725</xdr:rowOff>
    </xdr:from>
    <xdr:ext cx="47625" cy="47625"/>
    <xdr:pic macro="[1]!DesignIconClicked">
      <xdr:nvPicPr>
        <xdr:cNvPr id="5" name="BEx5BJQWS6YWHH4ZMSUAMD641V6Y" descr="ZTMFMXCIQSECDX38ALEFHUB00" hidden="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09725" y="16478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3</xdr:col>
      <xdr:colOff>19050</xdr:colOff>
      <xdr:row>4</xdr:row>
      <xdr:rowOff>9525</xdr:rowOff>
    </xdr:from>
    <xdr:ext cx="47625" cy="47625"/>
    <xdr:pic macro="[1]!DesignIconClicked">
      <xdr:nvPicPr>
        <xdr:cNvPr id="6" name="BExVTO5Q8G2M7BPL4B2584LQS0R0" descr="OB6Q8NA4LZFE4GM9Y3V56BPMQ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19325" y="15716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19050</xdr:colOff>
      <xdr:row>4</xdr:row>
      <xdr:rowOff>85725</xdr:rowOff>
    </xdr:from>
    <xdr:ext cx="47625" cy="47625"/>
    <xdr:pic macro="[1]!DesignIconClicked">
      <xdr:nvPicPr>
        <xdr:cNvPr id="7" name="BExIFSCLN1G86X78PFLTSMRP0US5" descr="9JK4SPV4DG7VTCZIILWHXQU5J" hidden="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19325" y="16478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4</xdr:row>
      <xdr:rowOff>9525</xdr:rowOff>
    </xdr:from>
    <xdr:ext cx="47625" cy="47625"/>
    <xdr:pic macro="[1]!DesignIconClicked">
      <xdr:nvPicPr>
        <xdr:cNvPr id="8" name="BEx1I152WN2D3A85O2XN0DGXCWHN" descr="KHBZFMANRA4UMJR1AB4M5NJNT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" y="15716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4</xdr:row>
      <xdr:rowOff>85725</xdr:rowOff>
    </xdr:from>
    <xdr:ext cx="47625" cy="47625"/>
    <xdr:pic macro="[1]!DesignIconClicked">
      <xdr:nvPicPr>
        <xdr:cNvPr id="9" name="BExW9676P0SKCVKK25QCGHPA3PAD" descr="9A4PWZ20RMSRF0PNECCDM75CA" hidden="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1050" y="16478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28575</xdr:colOff>
      <xdr:row>6</xdr:row>
      <xdr:rowOff>0</xdr:rowOff>
    </xdr:from>
    <xdr:ext cx="123825" cy="123825"/>
    <xdr:pic macro="[1]!DesignIconClicked">
      <xdr:nvPicPr>
        <xdr:cNvPr id="10" name="BExW253QPOZK9KW8BJC3LBXGCG2N" descr="Y5HX37BEUWSN1NEFJKZJXI3SX" hidden="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90575" y="19907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4</xdr:row>
      <xdr:rowOff>9525</xdr:rowOff>
    </xdr:from>
    <xdr:ext cx="47625" cy="47625"/>
    <xdr:pic macro="[1]!DesignIconClicked">
      <xdr:nvPicPr>
        <xdr:cNvPr id="11" name="BExS5CPQ8P8JOQPK7ANNKHLSGOKU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" y="15716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4</xdr:row>
      <xdr:rowOff>85725</xdr:rowOff>
    </xdr:from>
    <xdr:ext cx="47625" cy="47625"/>
    <xdr:pic macro="[1]!DesignIconClicked">
      <xdr:nvPicPr>
        <xdr:cNvPr id="12" name="BExMM0AVUAIRNJLXB1FW8R0YB4ZZ" hidden="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1050" y="16478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19050</xdr:colOff>
      <xdr:row>4</xdr:row>
      <xdr:rowOff>9525</xdr:rowOff>
    </xdr:from>
    <xdr:ext cx="47625" cy="47625"/>
    <xdr:pic macro="[1]!DesignIconClicked">
      <xdr:nvPicPr>
        <xdr:cNvPr id="13" name="BExXZ7Y09CBS0XA7IPB3IRJ8RJM4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" y="15716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19050</xdr:colOff>
      <xdr:row>4</xdr:row>
      <xdr:rowOff>85725</xdr:rowOff>
    </xdr:from>
    <xdr:ext cx="47625" cy="47625"/>
    <xdr:pic macro="[1]!DesignIconClicked">
      <xdr:nvPicPr>
        <xdr:cNvPr id="14" name="BExQ7SXS9VUG7P6CACU2J7R2SGIZ" hidden="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1050" y="16478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19050</xdr:colOff>
      <xdr:row>4</xdr:row>
      <xdr:rowOff>9525</xdr:rowOff>
    </xdr:from>
    <xdr:ext cx="47625" cy="47625"/>
    <xdr:pic macro="[1]!DesignIconClicked">
      <xdr:nvPicPr>
        <xdr:cNvPr id="15" name="BEx5AQZ4ETQ9LMY5EBWVH20Z7VXQ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09725" y="15716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2</xdr:col>
      <xdr:colOff>19050</xdr:colOff>
      <xdr:row>4</xdr:row>
      <xdr:rowOff>85725</xdr:rowOff>
    </xdr:from>
    <xdr:ext cx="47625" cy="47625"/>
    <xdr:pic macro="[1]!DesignIconClicked">
      <xdr:nvPicPr>
        <xdr:cNvPr id="16" name="BExUBK0YZ5VYFY8TTITJGJU9S06A" hidden="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09725" y="16478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28575</xdr:colOff>
      <xdr:row>4</xdr:row>
      <xdr:rowOff>9525</xdr:rowOff>
    </xdr:from>
    <xdr:ext cx="47625" cy="47625"/>
    <xdr:pic macro="[1]!DesignIconClicked">
      <xdr:nvPicPr>
        <xdr:cNvPr id="17" name="BExUEZCSSJ7RN4J18I2NUIQR2FZS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28850" y="15716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28575</xdr:colOff>
      <xdr:row>4</xdr:row>
      <xdr:rowOff>85725</xdr:rowOff>
    </xdr:from>
    <xdr:ext cx="47625" cy="47625"/>
    <xdr:pic macro="[1]!DesignIconClicked">
      <xdr:nvPicPr>
        <xdr:cNvPr id="18" name="BExS3JDQWF7U3F5JTEVOE16ASIYK" hidden="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28850" y="16478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1</xdr:col>
      <xdr:colOff>47625</xdr:colOff>
      <xdr:row>7</xdr:row>
      <xdr:rowOff>0</xdr:rowOff>
    </xdr:from>
    <xdr:ext cx="123825" cy="123825"/>
    <xdr:pic macro="[1]!DesignIconClicked">
      <xdr:nvPicPr>
        <xdr:cNvPr id="19" name="BEx973S463FCQVJ7QDFBUIU0WJ3F" descr="ZQTVYL8DCSADVT0QMRXFLU0TR" hidden="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09625" y="21336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85725</xdr:colOff>
      <xdr:row>16</xdr:row>
      <xdr:rowOff>0</xdr:rowOff>
    </xdr:from>
    <xdr:ext cx="123825" cy="123825"/>
    <xdr:pic macro="[1]!DesignIconClicked">
      <xdr:nvPicPr>
        <xdr:cNvPr id="20" name="BExRZO0PLWWMCLGRH7EH6UXYWGAJ" descr="9D4GQ34QB727H10MA3SSAR2R9" hidden="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47725" y="32766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17</xdr:row>
      <xdr:rowOff>0</xdr:rowOff>
    </xdr:from>
    <xdr:ext cx="123825" cy="123825"/>
    <xdr:pic macro="[1]!DesignIconClicked">
      <xdr:nvPicPr>
        <xdr:cNvPr id="21" name="BExBDP6HNAAJUM39SE5G2C8BKNRQ" descr="1TM64TL2QIMYV7WYSV2VLGXY4" hidden="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09625" y="34194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18</xdr:row>
      <xdr:rowOff>0</xdr:rowOff>
    </xdr:from>
    <xdr:ext cx="123825" cy="123825"/>
    <xdr:pic macro="[1]!DesignIconClicked">
      <xdr:nvPicPr>
        <xdr:cNvPr id="22" name="BExQEGJP61DL2NZY6LMBHBZ0J5YT" descr="D6ZNRZJ7EX4GZT9RO8LE0C905" hidden="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09625" y="356235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19</xdr:row>
      <xdr:rowOff>0</xdr:rowOff>
    </xdr:from>
    <xdr:ext cx="123825" cy="123825"/>
    <xdr:pic macro="[1]!DesignIconClicked">
      <xdr:nvPicPr>
        <xdr:cNvPr id="23" name="BExTY1BCS6HZIF6HI5491FGHDVAE" descr="MJ6976KI2UH1IE8M227DUYXMJ" hidden="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09625" y="37052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6</xdr:row>
      <xdr:rowOff>0</xdr:rowOff>
    </xdr:from>
    <xdr:ext cx="123825" cy="123825"/>
    <xdr:pic macro="[1]!DesignIconClicked">
      <xdr:nvPicPr>
        <xdr:cNvPr id="24" name="BEx5FXJGJOT93D0J2IRJ3985IUMI" hidden="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09625" y="19907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9525</xdr:colOff>
      <xdr:row>5</xdr:row>
      <xdr:rowOff>0</xdr:rowOff>
    </xdr:from>
    <xdr:ext cx="123825" cy="123825"/>
    <xdr:pic macro="[1]!DesignIconClicked">
      <xdr:nvPicPr>
        <xdr:cNvPr id="25" name="BEx3RTMHAR35NUAAK49TV6NU7EPA" descr="QFXLG4ZCXTRQSJYFCKJ58G9N8" hidden="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1525" y="184785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85725</xdr:colOff>
      <xdr:row>8</xdr:row>
      <xdr:rowOff>0</xdr:rowOff>
    </xdr:from>
    <xdr:ext cx="123825" cy="123825"/>
    <xdr:pic macro="[1]!DesignIconClicked">
      <xdr:nvPicPr>
        <xdr:cNvPr id="26" name="BExS8T38WLC2R738ZC7BDJQAKJAJ" descr="MRI962L5PB0E0YWXCIBN82VJH" hidden="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47725" y="22764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6</xdr:row>
      <xdr:rowOff>0</xdr:rowOff>
    </xdr:from>
    <xdr:ext cx="123825" cy="123825"/>
    <xdr:pic macro="[1]!DesignIconClicked">
      <xdr:nvPicPr>
        <xdr:cNvPr id="27" name="BEx5F64BJ6DCM4EJH81D5ZFNPZ0V" descr="7DJ9FILZD2YPS6X1JBP9E76TU" hidden="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09625" y="19907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6</xdr:row>
      <xdr:rowOff>0</xdr:rowOff>
    </xdr:from>
    <xdr:ext cx="123825" cy="123825"/>
    <xdr:pic macro="[1]!DesignIconClicked">
      <xdr:nvPicPr>
        <xdr:cNvPr id="28" name="BExQEXXHA3EEXR44LT6RKCDWM6ZT" hidden="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09625" y="19907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85725</xdr:colOff>
      <xdr:row>10</xdr:row>
      <xdr:rowOff>0</xdr:rowOff>
    </xdr:from>
    <xdr:ext cx="123825" cy="123825"/>
    <xdr:pic macro="[1]!DesignIconClicked">
      <xdr:nvPicPr>
        <xdr:cNvPr id="29" name="BEx1X6AMHV6ZK3UJB2BXIJTJHYJU" descr="OALR4L95ELQLZ1Y1LETHM1CS9" hidden="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47725" y="25622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9525</xdr:colOff>
      <xdr:row>5</xdr:row>
      <xdr:rowOff>0</xdr:rowOff>
    </xdr:from>
    <xdr:ext cx="123825" cy="123825"/>
    <xdr:pic macro="[1]!DesignIconClicked">
      <xdr:nvPicPr>
        <xdr:cNvPr id="30" name="BExSDIVCE09QKG3CT52PHCS6ZJ09" descr="9F076L7EQCF2COMMGCQG6BQGU" hidden="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1525" y="184785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16</xdr:row>
      <xdr:rowOff>0</xdr:rowOff>
    </xdr:from>
    <xdr:ext cx="123825" cy="123825"/>
    <xdr:pic macro="[1]!DesignIconClicked">
      <xdr:nvPicPr>
        <xdr:cNvPr id="31" name="BEx1QZGQZBAWJ8591VXEIPUOVS7X" descr="MEW27CPIFG44B7E7HEQUUF5QF" hidden="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09625" y="32766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15</xdr:row>
      <xdr:rowOff>0</xdr:rowOff>
    </xdr:from>
    <xdr:ext cx="123825" cy="123825"/>
    <xdr:pic macro="[1]!DesignIconClicked">
      <xdr:nvPicPr>
        <xdr:cNvPr id="32" name="BExMF7LICJLPXSHM63A6EQ79YQKG" descr="U084VZL15IMB1OFRRAY6GVKAE" hidden="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09625" y="31337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13</xdr:row>
      <xdr:rowOff>0</xdr:rowOff>
    </xdr:from>
    <xdr:ext cx="123825" cy="123825"/>
    <xdr:pic macro="[1]!DesignIconClicked">
      <xdr:nvPicPr>
        <xdr:cNvPr id="33" name="BExS343F8GCKP6HTF9Y97L133DX8" descr="ZRF0KB1IYQSNV63CTXT25G67G" hidden="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09625" y="299085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12</xdr:row>
      <xdr:rowOff>0</xdr:rowOff>
    </xdr:from>
    <xdr:ext cx="123825" cy="123825"/>
    <xdr:pic macro="[1]!DesignIconClicked">
      <xdr:nvPicPr>
        <xdr:cNvPr id="34" name="BExZMRC09W87CY4B73NPZMNH21AH" descr="78CUMI0OVLYJRSDRQ3V2YX812" hidden="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09625" y="28479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11</xdr:row>
      <xdr:rowOff>9525</xdr:rowOff>
    </xdr:from>
    <xdr:ext cx="123825" cy="123825"/>
    <xdr:pic macro="[1]!DesignIconClicked">
      <xdr:nvPicPr>
        <xdr:cNvPr id="35" name="BExZXVFJ4DY4I24AARDT4AMP6EN1" descr="TXSMH2MTH86CYKA26740RQPUC" hidden="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09625" y="2714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10</xdr:row>
      <xdr:rowOff>0</xdr:rowOff>
    </xdr:from>
    <xdr:ext cx="123825" cy="123825"/>
    <xdr:pic macro="[1]!DesignIconClicked">
      <xdr:nvPicPr>
        <xdr:cNvPr id="36" name="BExOCUIOFQWUGTBU5ESTW3EYEP5C" descr="9BNF49V0R6VVYPHEVMJ3ABDQZ" hidden="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09625" y="25622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9</xdr:row>
      <xdr:rowOff>0</xdr:rowOff>
    </xdr:from>
    <xdr:ext cx="123825" cy="123825"/>
    <xdr:pic macro="[1]!DesignIconClicked">
      <xdr:nvPicPr>
        <xdr:cNvPr id="37" name="BExU65O9OE4B4MQ2A3OYH13M8BZJ" descr="3INNIMMPDBB0JF37L81M6ID21" hidden="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09625" y="241935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8</xdr:row>
      <xdr:rowOff>0</xdr:rowOff>
    </xdr:from>
    <xdr:ext cx="123825" cy="123825"/>
    <xdr:pic macro="[1]!DesignIconClicked">
      <xdr:nvPicPr>
        <xdr:cNvPr id="38" name="BExOPRCR0UW7TKXSV5WDTL348FGL" descr="S9JM17GP1802LHN4GT14BJYIC" hidden="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09625" y="22764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7</xdr:row>
      <xdr:rowOff>0</xdr:rowOff>
    </xdr:from>
    <xdr:ext cx="123825" cy="123825"/>
    <xdr:pic macro="[1]!DesignIconClicked">
      <xdr:nvPicPr>
        <xdr:cNvPr id="39" name="BEx5OESAY2W8SEGI3TSB65EHJ04B" descr="9CN2Y88X8WYV1HWZG1QILY9BK" hidden="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09625" y="21336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47625</xdr:colOff>
      <xdr:row>6</xdr:row>
      <xdr:rowOff>0</xdr:rowOff>
    </xdr:from>
    <xdr:ext cx="123825" cy="123825"/>
    <xdr:pic macro="[1]!DesignIconClicked">
      <xdr:nvPicPr>
        <xdr:cNvPr id="40" name="BExGMWEQ2BYRY9BAO5T1X850MJN1" descr="AZ9ST0XDIOP50HSUFO5V31BR0" hidden="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09625" y="19907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%20(x86)/Common%20Files/SAP%20Shared/BW/BExAnalyzer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"/>
      <sheetName val="BExStyles"/>
      <sheetName val="BExAnalyzer"/>
    </sheetNames>
    <definedNames>
      <definedName name="DesignIconClicked"/>
    </defined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95"/>
  <sheetViews>
    <sheetView tabSelected="1" topLeftCell="A85" workbookViewId="0">
      <selection activeCell="G96" sqref="G96"/>
    </sheetView>
  </sheetViews>
  <sheetFormatPr baseColWidth="10" defaultRowHeight="14.5" x14ac:dyDescent="0.35"/>
  <cols>
    <col min="1" max="1" width="3.26953125" customWidth="1"/>
    <col min="2" max="2" width="14.26953125" customWidth="1"/>
    <col min="3" max="3" width="9.1796875" bestFit="1" customWidth="1"/>
    <col min="4" max="4" width="30.7265625" bestFit="1" customWidth="1"/>
    <col min="5" max="5" width="9.1796875" bestFit="1" customWidth="1"/>
    <col min="6" max="6" width="39.26953125" bestFit="1" customWidth="1"/>
    <col min="7" max="7" width="13.7265625" bestFit="1" customWidth="1"/>
  </cols>
  <sheetData>
    <row r="1" spans="2:7" ht="15" thickBot="1" x14ac:dyDescent="0.4"/>
    <row r="2" spans="2:7" s="6" customFormat="1" x14ac:dyDescent="0.35">
      <c r="B2" s="11" t="s">
        <v>85</v>
      </c>
      <c r="C2" s="12"/>
      <c r="D2" s="12"/>
      <c r="E2" s="12"/>
      <c r="F2" s="12"/>
      <c r="G2" s="13"/>
    </row>
    <row r="3" spans="2:7" s="6" customFormat="1" ht="15" thickBot="1" x14ac:dyDescent="0.4">
      <c r="B3" s="14"/>
      <c r="C3" s="15"/>
      <c r="D3" s="15"/>
      <c r="E3" s="15"/>
      <c r="F3" s="15"/>
      <c r="G3" s="16"/>
    </row>
    <row r="5" spans="2:7" x14ac:dyDescent="0.35">
      <c r="B5" s="17" t="s">
        <v>2</v>
      </c>
      <c r="C5" s="19" t="s">
        <v>3</v>
      </c>
      <c r="D5" s="20"/>
      <c r="E5" s="23" t="s">
        <v>4</v>
      </c>
      <c r="F5" s="20"/>
      <c r="G5" s="7" t="s">
        <v>1</v>
      </c>
    </row>
    <row r="6" spans="2:7" x14ac:dyDescent="0.35">
      <c r="B6" s="18"/>
      <c r="C6" s="21"/>
      <c r="D6" s="22"/>
      <c r="E6" s="24"/>
      <c r="F6" s="22"/>
      <c r="G6" s="7" t="s">
        <v>5</v>
      </c>
    </row>
    <row r="7" spans="2:7" x14ac:dyDescent="0.35">
      <c r="B7" s="25" t="s">
        <v>79</v>
      </c>
      <c r="C7" s="1" t="s">
        <v>6</v>
      </c>
      <c r="D7" s="1" t="s">
        <v>7</v>
      </c>
      <c r="E7" s="1" t="s">
        <v>8</v>
      </c>
      <c r="F7" s="1" t="s">
        <v>9</v>
      </c>
      <c r="G7" s="2">
        <v>242533.59</v>
      </c>
    </row>
    <row r="8" spans="2:7" x14ac:dyDescent="0.35">
      <c r="B8" s="9"/>
      <c r="C8" s="1" t="s">
        <v>0</v>
      </c>
      <c r="D8" s="1" t="s">
        <v>0</v>
      </c>
      <c r="E8" s="1" t="s">
        <v>10</v>
      </c>
      <c r="F8" s="1" t="s">
        <v>11</v>
      </c>
      <c r="G8" s="2">
        <v>80642.42</v>
      </c>
    </row>
    <row r="9" spans="2:7" x14ac:dyDescent="0.35">
      <c r="B9" s="9"/>
      <c r="C9" s="1" t="s">
        <v>0</v>
      </c>
      <c r="D9" s="1" t="s">
        <v>0</v>
      </c>
      <c r="E9" s="3" t="s">
        <v>12</v>
      </c>
      <c r="F9" s="3" t="s">
        <v>0</v>
      </c>
      <c r="G9" s="4">
        <v>323176.01</v>
      </c>
    </row>
    <row r="10" spans="2:7" x14ac:dyDescent="0.35">
      <c r="B10" s="9"/>
      <c r="C10" s="1" t="s">
        <v>13</v>
      </c>
      <c r="D10" s="1" t="s">
        <v>14</v>
      </c>
      <c r="E10" s="1" t="s">
        <v>15</v>
      </c>
      <c r="F10" s="1" t="s">
        <v>16</v>
      </c>
      <c r="G10" s="2">
        <v>78008</v>
      </c>
    </row>
    <row r="11" spans="2:7" x14ac:dyDescent="0.35">
      <c r="B11" s="9"/>
      <c r="C11" s="1" t="s">
        <v>0</v>
      </c>
      <c r="D11" s="1" t="s">
        <v>0</v>
      </c>
      <c r="E11" s="1" t="s">
        <v>17</v>
      </c>
      <c r="F11" s="1" t="s">
        <v>18</v>
      </c>
      <c r="G11" s="2">
        <v>78008</v>
      </c>
    </row>
    <row r="12" spans="2:7" x14ac:dyDescent="0.35">
      <c r="B12" s="9"/>
      <c r="C12" s="1" t="s">
        <v>0</v>
      </c>
      <c r="D12" s="1" t="s">
        <v>0</v>
      </c>
      <c r="E12" s="1" t="s">
        <v>19</v>
      </c>
      <c r="F12" s="1" t="s">
        <v>20</v>
      </c>
      <c r="G12" s="2">
        <v>78008</v>
      </c>
    </row>
    <row r="13" spans="2:7" x14ac:dyDescent="0.35">
      <c r="B13" s="9"/>
      <c r="C13" s="1" t="s">
        <v>0</v>
      </c>
      <c r="D13" s="1" t="s">
        <v>0</v>
      </c>
      <c r="E13" s="3" t="s">
        <v>12</v>
      </c>
      <c r="F13" s="3" t="s">
        <v>0</v>
      </c>
      <c r="G13" s="4">
        <f>+G10+G11+G12</f>
        <v>234024</v>
      </c>
    </row>
    <row r="14" spans="2:7" x14ac:dyDescent="0.35">
      <c r="B14" s="9"/>
      <c r="C14" s="1" t="s">
        <v>21</v>
      </c>
      <c r="D14" s="1" t="s">
        <v>22</v>
      </c>
      <c r="E14" s="1" t="s">
        <v>29</v>
      </c>
      <c r="F14" s="1" t="s">
        <v>30</v>
      </c>
      <c r="G14" s="2">
        <v>30955.56</v>
      </c>
    </row>
    <row r="15" spans="2:7" x14ac:dyDescent="0.35">
      <c r="B15" s="9"/>
      <c r="C15" s="1"/>
      <c r="D15" s="1"/>
      <c r="E15" s="1" t="s">
        <v>23</v>
      </c>
      <c r="F15" s="1" t="s">
        <v>24</v>
      </c>
      <c r="G15" s="2">
        <v>30955.55</v>
      </c>
    </row>
    <row r="16" spans="2:7" x14ac:dyDescent="0.35">
      <c r="B16" s="9"/>
      <c r="C16" s="1" t="s">
        <v>0</v>
      </c>
      <c r="D16" s="1" t="s">
        <v>0</v>
      </c>
      <c r="E16" s="3" t="s">
        <v>12</v>
      </c>
      <c r="F16" s="3" t="s">
        <v>0</v>
      </c>
      <c r="G16" s="4">
        <f>+G14+G15</f>
        <v>61911.11</v>
      </c>
    </row>
    <row r="17" spans="2:7" x14ac:dyDescent="0.35">
      <c r="B17" s="10"/>
      <c r="C17" s="3" t="s">
        <v>12</v>
      </c>
      <c r="D17" s="3" t="s">
        <v>0</v>
      </c>
      <c r="E17" s="3" t="s">
        <v>0</v>
      </c>
      <c r="F17" s="3" t="s">
        <v>0</v>
      </c>
      <c r="G17" s="4">
        <f>+G16+G13+G9</f>
        <v>619111.12</v>
      </c>
    </row>
    <row r="18" spans="2:7" x14ac:dyDescent="0.35">
      <c r="B18" s="8" t="s">
        <v>80</v>
      </c>
      <c r="C18" s="1" t="s">
        <v>6</v>
      </c>
      <c r="D18" s="1" t="s">
        <v>7</v>
      </c>
      <c r="E18" s="1" t="s">
        <v>8</v>
      </c>
      <c r="F18" s="1" t="s">
        <v>9</v>
      </c>
      <c r="G18" s="2">
        <v>694843.72</v>
      </c>
    </row>
    <row r="19" spans="2:7" x14ac:dyDescent="0.35">
      <c r="B19" s="9"/>
      <c r="C19" s="1" t="s">
        <v>0</v>
      </c>
      <c r="D19" s="1" t="s">
        <v>0</v>
      </c>
      <c r="E19" s="1" t="s">
        <v>10</v>
      </c>
      <c r="F19" s="1" t="s">
        <v>11</v>
      </c>
      <c r="G19" s="2">
        <v>231035.54</v>
      </c>
    </row>
    <row r="20" spans="2:7" x14ac:dyDescent="0.35">
      <c r="B20" s="9"/>
      <c r="C20" s="1" t="s">
        <v>0</v>
      </c>
      <c r="D20" s="1" t="s">
        <v>0</v>
      </c>
      <c r="E20" s="3" t="s">
        <v>12</v>
      </c>
      <c r="F20" s="3" t="s">
        <v>0</v>
      </c>
      <c r="G20" s="4">
        <f>+G18+G19</f>
        <v>925879.26</v>
      </c>
    </row>
    <row r="21" spans="2:7" x14ac:dyDescent="0.35">
      <c r="B21" s="9"/>
      <c r="C21" s="1" t="s">
        <v>13</v>
      </c>
      <c r="D21" s="1" t="s">
        <v>14</v>
      </c>
      <c r="E21" s="1" t="s">
        <v>15</v>
      </c>
      <c r="F21" s="1" t="s">
        <v>16</v>
      </c>
      <c r="G21" s="2">
        <v>54957.68</v>
      </c>
    </row>
    <row r="22" spans="2:7" x14ac:dyDescent="0.35">
      <c r="B22" s="9"/>
      <c r="C22" s="1" t="s">
        <v>0</v>
      </c>
      <c r="D22" s="1" t="s">
        <v>0</v>
      </c>
      <c r="E22" s="1" t="s">
        <v>25</v>
      </c>
      <c r="F22" s="1" t="s">
        <v>26</v>
      </c>
      <c r="G22" s="2">
        <v>54957.68</v>
      </c>
    </row>
    <row r="23" spans="2:7" x14ac:dyDescent="0.35">
      <c r="B23" s="9"/>
      <c r="C23" s="1" t="s">
        <v>0</v>
      </c>
      <c r="D23" s="1" t="s">
        <v>0</v>
      </c>
      <c r="E23" s="1" t="s">
        <v>17</v>
      </c>
      <c r="F23" s="1" t="s">
        <v>18</v>
      </c>
      <c r="G23" s="2">
        <v>54957.68</v>
      </c>
    </row>
    <row r="24" spans="2:7" x14ac:dyDescent="0.35">
      <c r="B24" s="9"/>
      <c r="C24" s="1" t="s">
        <v>0</v>
      </c>
      <c r="D24" s="1" t="s">
        <v>0</v>
      </c>
      <c r="E24" s="3" t="s">
        <v>12</v>
      </c>
      <c r="F24" s="3" t="s">
        <v>0</v>
      </c>
      <c r="G24" s="4">
        <f>+G21+G22+G23</f>
        <v>164873.04</v>
      </c>
    </row>
    <row r="25" spans="2:7" x14ac:dyDescent="0.35">
      <c r="B25" s="9"/>
      <c r="C25" s="1" t="s">
        <v>21</v>
      </c>
      <c r="D25" s="1" t="s">
        <v>22</v>
      </c>
      <c r="E25" s="1" t="s">
        <v>29</v>
      </c>
      <c r="F25" s="1" t="s">
        <v>30</v>
      </c>
      <c r="G25" s="2">
        <v>25257.35</v>
      </c>
    </row>
    <row r="26" spans="2:7" x14ac:dyDescent="0.35">
      <c r="B26" s="9"/>
      <c r="C26" s="1"/>
      <c r="D26" s="1"/>
      <c r="E26" s="1" t="s">
        <v>23</v>
      </c>
      <c r="F26" s="1" t="s">
        <v>24</v>
      </c>
      <c r="G26" s="2">
        <v>25257.35</v>
      </c>
    </row>
    <row r="27" spans="2:7" x14ac:dyDescent="0.35">
      <c r="B27" s="9"/>
      <c r="C27" s="1" t="s">
        <v>0</v>
      </c>
      <c r="D27" s="1" t="s">
        <v>0</v>
      </c>
      <c r="E27" s="3" t="s">
        <v>12</v>
      </c>
      <c r="F27" s="3" t="s">
        <v>0</v>
      </c>
      <c r="G27" s="4">
        <f>+G25+G26</f>
        <v>50514.7</v>
      </c>
    </row>
    <row r="28" spans="2:7" x14ac:dyDescent="0.35">
      <c r="B28" s="10"/>
      <c r="C28" s="3" t="s">
        <v>12</v>
      </c>
      <c r="D28" s="3" t="s">
        <v>0</v>
      </c>
      <c r="E28" s="3" t="s">
        <v>0</v>
      </c>
      <c r="F28" s="3" t="s">
        <v>0</v>
      </c>
      <c r="G28" s="4">
        <f>+G27+G24+G20</f>
        <v>1141267</v>
      </c>
    </row>
    <row r="29" spans="2:7" x14ac:dyDescent="0.35">
      <c r="B29" s="8" t="s">
        <v>81</v>
      </c>
      <c r="C29" s="1" t="s">
        <v>6</v>
      </c>
      <c r="D29" s="1" t="s">
        <v>7</v>
      </c>
      <c r="E29" s="1" t="s">
        <v>8</v>
      </c>
      <c r="F29" s="1" t="s">
        <v>9</v>
      </c>
      <c r="G29" s="2">
        <v>185365.85</v>
      </c>
    </row>
    <row r="30" spans="2:7" x14ac:dyDescent="0.35">
      <c r="B30" s="9"/>
      <c r="C30" s="1" t="s">
        <v>0</v>
      </c>
      <c r="D30" s="1" t="s">
        <v>0</v>
      </c>
      <c r="E30" s="1" t="s">
        <v>10</v>
      </c>
      <c r="F30" s="1" t="s">
        <v>11</v>
      </c>
      <c r="G30" s="2">
        <v>61634.15</v>
      </c>
    </row>
    <row r="31" spans="2:7" x14ac:dyDescent="0.35">
      <c r="B31" s="9"/>
      <c r="C31" s="1" t="s">
        <v>0</v>
      </c>
      <c r="D31" s="1" t="s">
        <v>0</v>
      </c>
      <c r="E31" s="3" t="s">
        <v>12</v>
      </c>
      <c r="F31" s="3" t="s">
        <v>0</v>
      </c>
      <c r="G31" s="4">
        <f>+G29+G30</f>
        <v>247000</v>
      </c>
    </row>
    <row r="32" spans="2:7" x14ac:dyDescent="0.35">
      <c r="B32" s="9"/>
      <c r="C32" s="1" t="s">
        <v>0</v>
      </c>
      <c r="D32" s="1" t="s">
        <v>0</v>
      </c>
      <c r="E32" s="1" t="s">
        <v>19</v>
      </c>
      <c r="F32" s="1" t="s">
        <v>20</v>
      </c>
      <c r="G32" s="2">
        <v>87161</v>
      </c>
    </row>
    <row r="33" spans="2:7" x14ac:dyDescent="0.35">
      <c r="B33" s="9"/>
      <c r="C33" s="1" t="s">
        <v>0</v>
      </c>
      <c r="D33" s="1" t="s">
        <v>0</v>
      </c>
      <c r="E33" s="1" t="s">
        <v>31</v>
      </c>
      <c r="F33" s="1" t="s">
        <v>32</v>
      </c>
      <c r="G33" s="5">
        <v>131839</v>
      </c>
    </row>
    <row r="34" spans="2:7" x14ac:dyDescent="0.35">
      <c r="B34" s="9"/>
      <c r="C34" s="1" t="s">
        <v>0</v>
      </c>
      <c r="D34" s="1" t="s">
        <v>0</v>
      </c>
      <c r="E34" s="3" t="s">
        <v>12</v>
      </c>
      <c r="F34" s="3" t="s">
        <v>0</v>
      </c>
      <c r="G34" s="4">
        <f>+G32+G33</f>
        <v>219000</v>
      </c>
    </row>
    <row r="35" spans="2:7" x14ac:dyDescent="0.35">
      <c r="B35" s="9"/>
      <c r="C35" s="1" t="s">
        <v>37</v>
      </c>
      <c r="D35" s="1" t="s">
        <v>38</v>
      </c>
      <c r="E35" s="1" t="s">
        <v>86</v>
      </c>
      <c r="F35" s="1" t="s">
        <v>87</v>
      </c>
      <c r="G35" s="2">
        <v>48000</v>
      </c>
    </row>
    <row r="36" spans="2:7" x14ac:dyDescent="0.35">
      <c r="B36" s="9"/>
      <c r="C36" s="1" t="s">
        <v>0</v>
      </c>
      <c r="D36" s="1" t="s">
        <v>0</v>
      </c>
      <c r="E36" s="3" t="s">
        <v>12</v>
      </c>
      <c r="F36" s="3" t="s">
        <v>0</v>
      </c>
      <c r="G36" s="4">
        <f>+G35</f>
        <v>48000</v>
      </c>
    </row>
    <row r="37" spans="2:7" x14ac:dyDescent="0.35">
      <c r="B37" s="9"/>
      <c r="C37" s="1" t="s">
        <v>21</v>
      </c>
      <c r="D37" s="1" t="s">
        <v>22</v>
      </c>
      <c r="E37" s="1" t="s">
        <v>33</v>
      </c>
      <c r="F37" s="1" t="s">
        <v>34</v>
      </c>
      <c r="G37" s="2">
        <v>186000</v>
      </c>
    </row>
    <row r="38" spans="2:7" x14ac:dyDescent="0.35">
      <c r="B38" s="9"/>
      <c r="C38" s="1" t="s">
        <v>0</v>
      </c>
      <c r="D38" s="1" t="s">
        <v>0</v>
      </c>
      <c r="E38" s="3" t="s">
        <v>12</v>
      </c>
      <c r="F38" s="3" t="s">
        <v>0</v>
      </c>
      <c r="G38" s="4">
        <f>+G37</f>
        <v>186000</v>
      </c>
    </row>
    <row r="39" spans="2:7" x14ac:dyDescent="0.35">
      <c r="B39" s="10"/>
      <c r="C39" s="3" t="s">
        <v>12</v>
      </c>
      <c r="D39" s="3" t="s">
        <v>0</v>
      </c>
      <c r="E39" s="3" t="s">
        <v>0</v>
      </c>
      <c r="F39" s="3" t="s">
        <v>0</v>
      </c>
      <c r="G39" s="4">
        <f>+G38+G36+G34+G31</f>
        <v>700000</v>
      </c>
    </row>
    <row r="40" spans="2:7" x14ac:dyDescent="0.35">
      <c r="B40" s="8" t="s">
        <v>82</v>
      </c>
      <c r="C40" s="1" t="s">
        <v>6</v>
      </c>
      <c r="D40" s="1" t="s">
        <v>7</v>
      </c>
      <c r="E40" s="1" t="s">
        <v>8</v>
      </c>
      <c r="F40" s="1" t="s">
        <v>9</v>
      </c>
      <c r="G40" s="2">
        <v>180755.14</v>
      </c>
    </row>
    <row r="41" spans="2:7" x14ac:dyDescent="0.35">
      <c r="B41" s="9"/>
      <c r="C41" s="1" t="s">
        <v>0</v>
      </c>
      <c r="D41" s="1" t="s">
        <v>0</v>
      </c>
      <c r="E41" s="1" t="s">
        <v>10</v>
      </c>
      <c r="F41" s="1" t="s">
        <v>11</v>
      </c>
      <c r="G41" s="2">
        <v>60101.08</v>
      </c>
    </row>
    <row r="42" spans="2:7" x14ac:dyDescent="0.35">
      <c r="B42" s="9"/>
      <c r="C42" s="1" t="s">
        <v>0</v>
      </c>
      <c r="D42" s="1" t="s">
        <v>0</v>
      </c>
      <c r="E42" s="3" t="s">
        <v>12</v>
      </c>
      <c r="F42" s="3" t="s">
        <v>0</v>
      </c>
      <c r="G42" s="4">
        <f>+G40+G41</f>
        <v>240856.22000000003</v>
      </c>
    </row>
    <row r="43" spans="2:7" x14ac:dyDescent="0.35">
      <c r="B43" s="9"/>
      <c r="C43" s="1" t="s">
        <v>13</v>
      </c>
      <c r="D43" s="1" t="s">
        <v>14</v>
      </c>
      <c r="E43" s="1" t="s">
        <v>15</v>
      </c>
      <c r="F43" s="1" t="s">
        <v>16</v>
      </c>
      <c r="G43" s="2">
        <v>90243.33</v>
      </c>
    </row>
    <row r="44" spans="2:7" x14ac:dyDescent="0.35">
      <c r="B44" s="9"/>
      <c r="C44" s="1" t="s">
        <v>0</v>
      </c>
      <c r="D44" s="1" t="s">
        <v>0</v>
      </c>
      <c r="E44" s="1" t="s">
        <v>25</v>
      </c>
      <c r="F44" s="1" t="s">
        <v>26</v>
      </c>
      <c r="G44" s="5">
        <v>90243.33</v>
      </c>
    </row>
    <row r="45" spans="2:7" x14ac:dyDescent="0.35">
      <c r="B45" s="9"/>
      <c r="C45" s="1" t="s">
        <v>0</v>
      </c>
      <c r="D45" s="1" t="s">
        <v>0</v>
      </c>
      <c r="E45" s="1" t="s">
        <v>17</v>
      </c>
      <c r="F45" s="1" t="s">
        <v>18</v>
      </c>
      <c r="G45" s="2">
        <v>90243.33</v>
      </c>
    </row>
    <row r="46" spans="2:7" x14ac:dyDescent="0.35">
      <c r="B46" s="9"/>
      <c r="C46" s="1" t="s">
        <v>0</v>
      </c>
      <c r="D46" s="1" t="s">
        <v>0</v>
      </c>
      <c r="E46" s="3" t="s">
        <v>12</v>
      </c>
      <c r="F46" s="3" t="s">
        <v>0</v>
      </c>
      <c r="G46" s="4">
        <f>+G43+G44+G45</f>
        <v>270729.99</v>
      </c>
    </row>
    <row r="47" spans="2:7" x14ac:dyDescent="0.35">
      <c r="B47" s="9"/>
      <c r="C47" s="1" t="s">
        <v>37</v>
      </c>
      <c r="D47" s="1" t="s">
        <v>38</v>
      </c>
      <c r="E47" s="1" t="s">
        <v>39</v>
      </c>
      <c r="F47" s="1" t="s">
        <v>40</v>
      </c>
      <c r="G47" s="2">
        <v>100000</v>
      </c>
    </row>
    <row r="48" spans="2:7" x14ac:dyDescent="0.35">
      <c r="B48" s="9"/>
      <c r="C48" s="1" t="s">
        <v>0</v>
      </c>
      <c r="D48" s="1" t="s">
        <v>0</v>
      </c>
      <c r="E48" s="1" t="s">
        <v>41</v>
      </c>
      <c r="F48" s="1" t="s">
        <v>42</v>
      </c>
      <c r="G48" s="2">
        <v>389250</v>
      </c>
    </row>
    <row r="49" spans="2:7" x14ac:dyDescent="0.35">
      <c r="B49" s="9"/>
      <c r="C49" s="1" t="s">
        <v>0</v>
      </c>
      <c r="D49" s="1" t="s">
        <v>0</v>
      </c>
      <c r="E49" s="3" t="s">
        <v>12</v>
      </c>
      <c r="F49" s="3" t="s">
        <v>0</v>
      </c>
      <c r="G49" s="4">
        <v>489250</v>
      </c>
    </row>
    <row r="50" spans="2:7" x14ac:dyDescent="0.35">
      <c r="B50" s="9"/>
      <c r="C50" s="1" t="s">
        <v>21</v>
      </c>
      <c r="D50" s="1" t="s">
        <v>22</v>
      </c>
      <c r="E50" s="1" t="s">
        <v>29</v>
      </c>
      <c r="F50" s="1" t="s">
        <v>30</v>
      </c>
      <c r="G50" s="2">
        <v>66568.639999999999</v>
      </c>
    </row>
    <row r="51" spans="2:7" x14ac:dyDescent="0.35">
      <c r="B51" s="9"/>
      <c r="C51" s="1" t="s">
        <v>0</v>
      </c>
      <c r="D51" s="1" t="s">
        <v>0</v>
      </c>
      <c r="E51" s="1" t="s">
        <v>23</v>
      </c>
      <c r="F51" s="1" t="s">
        <v>24</v>
      </c>
      <c r="G51" s="2">
        <v>66568.639999999999</v>
      </c>
    </row>
    <row r="52" spans="2:7" x14ac:dyDescent="0.35">
      <c r="B52" s="9"/>
      <c r="C52" s="1" t="s">
        <v>0</v>
      </c>
      <c r="D52" s="1" t="s">
        <v>0</v>
      </c>
      <c r="E52" s="3" t="s">
        <v>12</v>
      </c>
      <c r="F52" s="3" t="s">
        <v>0</v>
      </c>
      <c r="G52" s="4">
        <f>+G50+G51</f>
        <v>133137.28</v>
      </c>
    </row>
    <row r="53" spans="2:7" x14ac:dyDescent="0.35">
      <c r="B53" s="10"/>
      <c r="C53" s="3" t="s">
        <v>12</v>
      </c>
      <c r="D53" s="3" t="s">
        <v>0</v>
      </c>
      <c r="E53" s="3" t="s">
        <v>0</v>
      </c>
      <c r="F53" s="3" t="s">
        <v>0</v>
      </c>
      <c r="G53" s="4">
        <f>+G52+G49+G46+G42</f>
        <v>1133973.49</v>
      </c>
    </row>
    <row r="54" spans="2:7" x14ac:dyDescent="0.35">
      <c r="B54" s="8" t="s">
        <v>83</v>
      </c>
      <c r="C54" s="1" t="s">
        <v>6</v>
      </c>
      <c r="D54" s="1" t="s">
        <v>7</v>
      </c>
      <c r="E54" s="1" t="s">
        <v>8</v>
      </c>
      <c r="F54" s="1" t="s">
        <v>9</v>
      </c>
      <c r="G54" s="2">
        <v>99254.24</v>
      </c>
    </row>
    <row r="55" spans="2:7" x14ac:dyDescent="0.35">
      <c r="B55" s="9"/>
      <c r="C55" s="1" t="s">
        <v>0</v>
      </c>
      <c r="D55" s="1" t="s">
        <v>0</v>
      </c>
      <c r="E55" s="1" t="s">
        <v>10</v>
      </c>
      <c r="F55" s="1" t="s">
        <v>11</v>
      </c>
      <c r="G55" s="2">
        <v>33002.03</v>
      </c>
    </row>
    <row r="56" spans="2:7" x14ac:dyDescent="0.35">
      <c r="B56" s="9"/>
      <c r="C56" s="1" t="s">
        <v>0</v>
      </c>
      <c r="D56" s="1" t="s">
        <v>0</v>
      </c>
      <c r="E56" s="3" t="s">
        <v>12</v>
      </c>
      <c r="F56" s="3" t="s">
        <v>0</v>
      </c>
      <c r="G56" s="4">
        <f>+G54+G55</f>
        <v>132256.27000000002</v>
      </c>
    </row>
    <row r="57" spans="2:7" x14ac:dyDescent="0.35">
      <c r="B57" s="9"/>
      <c r="C57" s="1" t="s">
        <v>13</v>
      </c>
      <c r="D57" s="1" t="s">
        <v>14</v>
      </c>
      <c r="E57" s="1" t="s">
        <v>17</v>
      </c>
      <c r="F57" s="1" t="s">
        <v>18</v>
      </c>
      <c r="G57" s="2">
        <v>3500</v>
      </c>
    </row>
    <row r="58" spans="2:7" x14ac:dyDescent="0.35">
      <c r="B58" s="9"/>
      <c r="C58" s="1" t="s">
        <v>0</v>
      </c>
      <c r="D58" s="1" t="s">
        <v>0</v>
      </c>
      <c r="E58" s="3" t="s">
        <v>12</v>
      </c>
      <c r="F58" s="3" t="s">
        <v>0</v>
      </c>
      <c r="G58" s="4">
        <f>+G57</f>
        <v>3500</v>
      </c>
    </row>
    <row r="59" spans="2:7" x14ac:dyDescent="0.35">
      <c r="B59" s="10"/>
      <c r="C59" s="3" t="s">
        <v>12</v>
      </c>
      <c r="D59" s="3" t="s">
        <v>0</v>
      </c>
      <c r="E59" s="3" t="s">
        <v>0</v>
      </c>
      <c r="F59" s="3" t="s">
        <v>0</v>
      </c>
      <c r="G59" s="4">
        <f>+G58+G56</f>
        <v>135756.27000000002</v>
      </c>
    </row>
    <row r="60" spans="2:7" x14ac:dyDescent="0.35">
      <c r="B60" s="8" t="s">
        <v>84</v>
      </c>
      <c r="C60" s="1" t="s">
        <v>6</v>
      </c>
      <c r="D60" s="1" t="s">
        <v>7</v>
      </c>
      <c r="E60" s="1" t="s">
        <v>43</v>
      </c>
      <c r="F60" s="1" t="s">
        <v>44</v>
      </c>
      <c r="G60" s="2">
        <v>3592765.51</v>
      </c>
    </row>
    <row r="61" spans="2:7" x14ac:dyDescent="0.35">
      <c r="B61" s="9"/>
      <c r="C61" s="1" t="s">
        <v>0</v>
      </c>
      <c r="D61" s="1" t="s">
        <v>0</v>
      </c>
      <c r="E61" s="1" t="s">
        <v>10</v>
      </c>
      <c r="F61" s="1" t="s">
        <v>11</v>
      </c>
      <c r="G61" s="2">
        <v>1180599.29</v>
      </c>
    </row>
    <row r="62" spans="2:7" x14ac:dyDescent="0.35">
      <c r="B62" s="9"/>
      <c r="C62" s="1"/>
      <c r="D62" s="1"/>
      <c r="E62" s="1" t="s">
        <v>88</v>
      </c>
      <c r="F62" s="1" t="s">
        <v>89</v>
      </c>
      <c r="G62" s="2">
        <v>15000</v>
      </c>
    </row>
    <row r="63" spans="2:7" x14ac:dyDescent="0.35">
      <c r="B63" s="9"/>
      <c r="C63" s="1" t="s">
        <v>0</v>
      </c>
      <c r="D63" s="1" t="s">
        <v>0</v>
      </c>
      <c r="E63" s="3" t="s">
        <v>12</v>
      </c>
      <c r="F63" s="3" t="s">
        <v>0</v>
      </c>
      <c r="G63" s="4">
        <f>+G60+G61+G62</f>
        <v>4788364.8</v>
      </c>
    </row>
    <row r="64" spans="2:7" x14ac:dyDescent="0.35">
      <c r="B64" s="9"/>
      <c r="C64" s="1" t="s">
        <v>13</v>
      </c>
      <c r="D64" s="1" t="s">
        <v>14</v>
      </c>
      <c r="E64" s="1" t="s">
        <v>45</v>
      </c>
      <c r="F64" s="1" t="s">
        <v>46</v>
      </c>
      <c r="G64" s="5">
        <v>69734</v>
      </c>
    </row>
    <row r="65" spans="2:7" x14ac:dyDescent="0.35">
      <c r="B65" s="9"/>
      <c r="C65" s="1" t="s">
        <v>0</v>
      </c>
      <c r="D65" s="1" t="s">
        <v>0</v>
      </c>
      <c r="E65" s="1" t="s">
        <v>47</v>
      </c>
      <c r="F65" s="1" t="s">
        <v>48</v>
      </c>
      <c r="G65" s="2">
        <v>155000</v>
      </c>
    </row>
    <row r="66" spans="2:7" x14ac:dyDescent="0.35">
      <c r="B66" s="9"/>
      <c r="C66" s="1" t="s">
        <v>0</v>
      </c>
      <c r="D66" s="1" t="s">
        <v>0</v>
      </c>
      <c r="E66" s="1" t="s">
        <v>35</v>
      </c>
      <c r="F66" s="1" t="s">
        <v>36</v>
      </c>
      <c r="G66" s="2">
        <v>155000</v>
      </c>
    </row>
    <row r="67" spans="2:7" x14ac:dyDescent="0.35">
      <c r="B67" s="9"/>
      <c r="C67" s="1" t="s">
        <v>0</v>
      </c>
      <c r="D67" s="1" t="s">
        <v>0</v>
      </c>
      <c r="E67" s="1" t="s">
        <v>15</v>
      </c>
      <c r="F67" s="1" t="s">
        <v>16</v>
      </c>
      <c r="G67" s="2">
        <v>25000</v>
      </c>
    </row>
    <row r="68" spans="2:7" x14ac:dyDescent="0.35">
      <c r="B68" s="9"/>
      <c r="C68" s="1" t="s">
        <v>0</v>
      </c>
      <c r="D68" s="1" t="s">
        <v>0</v>
      </c>
      <c r="E68" s="1" t="s">
        <v>50</v>
      </c>
      <c r="F68" s="1" t="s">
        <v>51</v>
      </c>
      <c r="G68" s="2">
        <v>15000</v>
      </c>
    </row>
    <row r="69" spans="2:7" x14ac:dyDescent="0.35">
      <c r="B69" s="9"/>
      <c r="C69" s="1" t="s">
        <v>0</v>
      </c>
      <c r="D69" s="1" t="s">
        <v>0</v>
      </c>
      <c r="E69" s="1" t="s">
        <v>52</v>
      </c>
      <c r="F69" s="1" t="s">
        <v>53</v>
      </c>
      <c r="G69" s="2">
        <v>5000</v>
      </c>
    </row>
    <row r="70" spans="2:7" x14ac:dyDescent="0.35">
      <c r="B70" s="9"/>
      <c r="C70" s="1" t="s">
        <v>0</v>
      </c>
      <c r="D70" s="1" t="s">
        <v>0</v>
      </c>
      <c r="E70" s="1" t="s">
        <v>54</v>
      </c>
      <c r="F70" s="1" t="s">
        <v>55</v>
      </c>
      <c r="G70" s="2">
        <v>305792.8</v>
      </c>
    </row>
    <row r="71" spans="2:7" x14ac:dyDescent="0.35">
      <c r="B71" s="9"/>
      <c r="C71" s="1" t="s">
        <v>0</v>
      </c>
      <c r="D71" s="1" t="s">
        <v>0</v>
      </c>
      <c r="E71" s="1" t="s">
        <v>56</v>
      </c>
      <c r="F71" s="1" t="s">
        <v>57</v>
      </c>
      <c r="G71" s="2">
        <v>19304.47</v>
      </c>
    </row>
    <row r="72" spans="2:7" x14ac:dyDescent="0.35">
      <c r="B72" s="9"/>
      <c r="C72" s="1" t="s">
        <v>0</v>
      </c>
      <c r="D72" s="1" t="s">
        <v>0</v>
      </c>
      <c r="E72" s="1" t="s">
        <v>58</v>
      </c>
      <c r="F72" s="1" t="s">
        <v>59</v>
      </c>
      <c r="G72" s="2">
        <v>60383.74</v>
      </c>
    </row>
    <row r="73" spans="2:7" x14ac:dyDescent="0.35">
      <c r="B73" s="9"/>
      <c r="C73" s="1" t="s">
        <v>0</v>
      </c>
      <c r="D73" s="1" t="s">
        <v>0</v>
      </c>
      <c r="E73" s="1" t="s">
        <v>25</v>
      </c>
      <c r="F73" s="1" t="s">
        <v>26</v>
      </c>
      <c r="G73" s="2">
        <v>30000</v>
      </c>
    </row>
    <row r="74" spans="2:7" x14ac:dyDescent="0.35">
      <c r="B74" s="9"/>
      <c r="C74" s="1" t="s">
        <v>0</v>
      </c>
      <c r="D74" s="1" t="s">
        <v>0</v>
      </c>
      <c r="E74" s="1" t="s">
        <v>60</v>
      </c>
      <c r="F74" s="1" t="s">
        <v>61</v>
      </c>
      <c r="G74" s="2">
        <v>300000</v>
      </c>
    </row>
    <row r="75" spans="2:7" x14ac:dyDescent="0.35">
      <c r="B75" s="9"/>
      <c r="C75" s="1" t="s">
        <v>0</v>
      </c>
      <c r="D75" s="1" t="s">
        <v>0</v>
      </c>
      <c r="E75" s="1" t="s">
        <v>90</v>
      </c>
      <c r="F75" s="1" t="s">
        <v>91</v>
      </c>
      <c r="G75" s="2">
        <v>1102472.8</v>
      </c>
    </row>
    <row r="76" spans="2:7" x14ac:dyDescent="0.35">
      <c r="B76" s="9"/>
      <c r="C76" s="1" t="s">
        <v>0</v>
      </c>
      <c r="D76" s="1" t="s">
        <v>0</v>
      </c>
      <c r="E76" s="1" t="s">
        <v>62</v>
      </c>
      <c r="F76" s="1" t="s">
        <v>63</v>
      </c>
      <c r="G76" s="2">
        <v>15000</v>
      </c>
    </row>
    <row r="77" spans="2:7" x14ac:dyDescent="0.35">
      <c r="B77" s="9"/>
      <c r="C77" s="1" t="s">
        <v>0</v>
      </c>
      <c r="D77" s="1" t="s">
        <v>0</v>
      </c>
      <c r="E77" s="1" t="s">
        <v>17</v>
      </c>
      <c r="F77" s="1" t="s">
        <v>18</v>
      </c>
      <c r="G77" s="5">
        <v>199000</v>
      </c>
    </row>
    <row r="78" spans="2:7" x14ac:dyDescent="0.35">
      <c r="B78" s="9"/>
      <c r="C78" s="1" t="s">
        <v>0</v>
      </c>
      <c r="D78" s="1" t="s">
        <v>0</v>
      </c>
      <c r="E78" s="1" t="s">
        <v>64</v>
      </c>
      <c r="F78" s="1" t="s">
        <v>65</v>
      </c>
      <c r="G78" s="2">
        <v>91413.74</v>
      </c>
    </row>
    <row r="79" spans="2:7" x14ac:dyDescent="0.35">
      <c r="B79" s="9"/>
      <c r="C79" s="1" t="s">
        <v>0</v>
      </c>
      <c r="D79" s="1" t="s">
        <v>0</v>
      </c>
      <c r="E79" s="1" t="s">
        <v>66</v>
      </c>
      <c r="F79" s="1" t="s">
        <v>67</v>
      </c>
      <c r="G79" s="2">
        <v>3007.02</v>
      </c>
    </row>
    <row r="80" spans="2:7" x14ac:dyDescent="0.35">
      <c r="B80" s="9"/>
      <c r="C80" s="1" t="s">
        <v>0</v>
      </c>
      <c r="D80" s="1" t="s">
        <v>0</v>
      </c>
      <c r="E80" s="1" t="s">
        <v>27</v>
      </c>
      <c r="F80" s="1" t="s">
        <v>28</v>
      </c>
      <c r="G80" s="2">
        <v>140000</v>
      </c>
    </row>
    <row r="81" spans="2:7" x14ac:dyDescent="0.35">
      <c r="B81" s="9"/>
      <c r="C81" s="1" t="s">
        <v>0</v>
      </c>
      <c r="D81" s="1" t="s">
        <v>0</v>
      </c>
      <c r="E81" s="1" t="s">
        <v>19</v>
      </c>
      <c r="F81" s="1" t="s">
        <v>20</v>
      </c>
      <c r="G81" s="2">
        <v>194939.47</v>
      </c>
    </row>
    <row r="82" spans="2:7" x14ac:dyDescent="0.35">
      <c r="B82" s="9"/>
      <c r="C82" s="1" t="s">
        <v>0</v>
      </c>
      <c r="D82" s="1" t="s">
        <v>0</v>
      </c>
      <c r="E82" s="1" t="s">
        <v>68</v>
      </c>
      <c r="F82" s="1" t="s">
        <v>69</v>
      </c>
      <c r="G82" s="5">
        <v>6000</v>
      </c>
    </row>
    <row r="83" spans="2:7" x14ac:dyDescent="0.35">
      <c r="B83" s="9"/>
      <c r="C83" s="1" t="s">
        <v>0</v>
      </c>
      <c r="D83" s="1" t="s">
        <v>0</v>
      </c>
      <c r="E83" s="1" t="s">
        <v>70</v>
      </c>
      <c r="F83" s="1" t="s">
        <v>71</v>
      </c>
      <c r="G83" s="2">
        <v>2000</v>
      </c>
    </row>
    <row r="84" spans="2:7" x14ac:dyDescent="0.35">
      <c r="B84" s="9"/>
      <c r="C84" s="1" t="s">
        <v>0</v>
      </c>
      <c r="D84" s="1" t="s">
        <v>0</v>
      </c>
      <c r="E84" s="3" t="s">
        <v>12</v>
      </c>
      <c r="F84" s="3" t="s">
        <v>0</v>
      </c>
      <c r="G84" s="4">
        <f>SUM(G64:G83)</f>
        <v>2894048.0400000005</v>
      </c>
    </row>
    <row r="85" spans="2:7" x14ac:dyDescent="0.35">
      <c r="B85" s="9"/>
      <c r="C85" s="1" t="s">
        <v>37</v>
      </c>
      <c r="D85" s="1" t="s">
        <v>38</v>
      </c>
      <c r="E85" s="1" t="s">
        <v>72</v>
      </c>
      <c r="F85" s="1" t="s">
        <v>73</v>
      </c>
      <c r="G85" s="2">
        <v>20000</v>
      </c>
    </row>
    <row r="86" spans="2:7" x14ac:dyDescent="0.35">
      <c r="B86" s="9"/>
      <c r="C86" s="1" t="s">
        <v>0</v>
      </c>
      <c r="D86" s="1" t="s">
        <v>0</v>
      </c>
      <c r="E86" s="3" t="s">
        <v>12</v>
      </c>
      <c r="F86" s="3" t="s">
        <v>0</v>
      </c>
      <c r="G86" s="4">
        <v>20000</v>
      </c>
    </row>
    <row r="87" spans="2:7" x14ac:dyDescent="0.35">
      <c r="B87" s="9"/>
      <c r="C87" s="1" t="s">
        <v>21</v>
      </c>
      <c r="D87" s="1" t="s">
        <v>22</v>
      </c>
      <c r="E87" s="1" t="s">
        <v>29</v>
      </c>
      <c r="F87" s="1" t="s">
        <v>30</v>
      </c>
      <c r="G87" s="2">
        <v>431351.5</v>
      </c>
    </row>
    <row r="88" spans="2:7" x14ac:dyDescent="0.35">
      <c r="B88" s="9"/>
      <c r="C88" s="1"/>
      <c r="D88" s="1"/>
      <c r="E88" s="1" t="s">
        <v>92</v>
      </c>
      <c r="F88" s="1" t="s">
        <v>49</v>
      </c>
      <c r="G88" s="2">
        <v>50000</v>
      </c>
    </row>
    <row r="89" spans="2:7" x14ac:dyDescent="0.35">
      <c r="B89" s="9"/>
      <c r="C89" s="1" t="s">
        <v>0</v>
      </c>
      <c r="D89" s="1" t="s">
        <v>0</v>
      </c>
      <c r="E89" s="1" t="s">
        <v>23</v>
      </c>
      <c r="F89" s="1" t="s">
        <v>24</v>
      </c>
      <c r="G89" s="2">
        <v>100000</v>
      </c>
    </row>
    <row r="90" spans="2:7" x14ac:dyDescent="0.35">
      <c r="B90" s="9"/>
      <c r="C90" s="1" t="s">
        <v>0</v>
      </c>
      <c r="D90" s="1" t="s">
        <v>0</v>
      </c>
      <c r="E90" s="1" t="s">
        <v>33</v>
      </c>
      <c r="F90" s="1" t="s">
        <v>34</v>
      </c>
      <c r="G90" s="2">
        <v>200000</v>
      </c>
    </row>
    <row r="91" spans="2:7" x14ac:dyDescent="0.35">
      <c r="B91" s="9"/>
      <c r="C91" s="1" t="s">
        <v>0</v>
      </c>
      <c r="D91" s="1" t="s">
        <v>0</v>
      </c>
      <c r="E91" s="3" t="s">
        <v>12</v>
      </c>
      <c r="F91" s="3" t="s">
        <v>0</v>
      </c>
      <c r="G91" s="4">
        <f>SUM(G87:G90)</f>
        <v>781351.5</v>
      </c>
    </row>
    <row r="92" spans="2:7" x14ac:dyDescent="0.35">
      <c r="B92" s="9"/>
      <c r="C92" s="1" t="s">
        <v>74</v>
      </c>
      <c r="D92" s="1" t="s">
        <v>75</v>
      </c>
      <c r="E92" s="1" t="s">
        <v>76</v>
      </c>
      <c r="F92" s="1" t="s">
        <v>77</v>
      </c>
      <c r="G92" s="2">
        <v>439000</v>
      </c>
    </row>
    <row r="93" spans="2:7" x14ac:dyDescent="0.35">
      <c r="B93" s="9"/>
      <c r="C93" s="1" t="s">
        <v>0</v>
      </c>
      <c r="D93" s="1" t="s">
        <v>0</v>
      </c>
      <c r="E93" s="3" t="s">
        <v>12</v>
      </c>
      <c r="F93" s="3" t="s">
        <v>0</v>
      </c>
      <c r="G93" s="4">
        <f>+G92</f>
        <v>439000</v>
      </c>
    </row>
    <row r="94" spans="2:7" x14ac:dyDescent="0.35">
      <c r="B94" s="10"/>
      <c r="C94" s="3" t="s">
        <v>12</v>
      </c>
      <c r="D94" s="3" t="s">
        <v>0</v>
      </c>
      <c r="E94" s="3" t="s">
        <v>0</v>
      </c>
      <c r="F94" s="3" t="s">
        <v>0</v>
      </c>
      <c r="G94" s="4">
        <f>+G93+G91+G86+G84+G63</f>
        <v>8922764.3399999999</v>
      </c>
    </row>
    <row r="95" spans="2:7" x14ac:dyDescent="0.35">
      <c r="B95" s="3" t="s">
        <v>78</v>
      </c>
      <c r="C95" s="3" t="s">
        <v>0</v>
      </c>
      <c r="D95" s="3" t="s">
        <v>0</v>
      </c>
      <c r="E95" s="3" t="s">
        <v>0</v>
      </c>
      <c r="F95" s="3" t="s">
        <v>0</v>
      </c>
      <c r="G95" s="4">
        <f>+G94+G59+G53+G39+G28+G17-0.01</f>
        <v>12652872.209999999</v>
      </c>
    </row>
  </sheetData>
  <mergeCells count="10">
    <mergeCell ref="B29:B39"/>
    <mergeCell ref="B40:B53"/>
    <mergeCell ref="B54:B59"/>
    <mergeCell ref="B60:B94"/>
    <mergeCell ref="B2:G3"/>
    <mergeCell ref="B5:B6"/>
    <mergeCell ref="C5:D6"/>
    <mergeCell ref="E5:F6"/>
    <mergeCell ref="B7:B17"/>
    <mergeCell ref="B18:B2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Gastos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2020-09-30T10:53:32Z</dcterms:created>
  <dcterms:modified xsi:type="dcterms:W3CDTF">2021-02-25T12:42:51Z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Presupuesto-2020-gastos-1.xlsx</vt:lpwstr>
  </property>
</Properties>
</file>